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15" windowWidth="13995" windowHeight="10380" activeTab="0"/>
  </bookViews>
  <sheets>
    <sheet name="f2" sheetId="1" r:id="rId1"/>
  </sheets>
  <definedNames>
    <definedName name="_xlnm.Print_Titles" localSheetId="0">'f2'!$19:$25</definedName>
  </definedNames>
  <calcPr fullCalcOnLoad="1" refMode="R1C1"/>
</workbook>
</file>

<file path=xl/sharedStrings.xml><?xml version="1.0" encoding="utf-8"?>
<sst xmlns="http://schemas.openxmlformats.org/spreadsheetml/2006/main" count="358" uniqueCount="189">
  <si>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</si>
  <si>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</si>
  <si>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</si>
  <si>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</si>
  <si>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</si>
  <si>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</si>
  <si>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</si>
  <si>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4 ketvirtis</t>
  </si>
  <si>
    <t>(metinė, ketvirtinė)</t>
  </si>
  <si>
    <t>ATASKAITA</t>
  </si>
  <si>
    <t>2014.01.06.    Nr. 18.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</si>
  <si>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</si>
  <si>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</si>
  <si>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</si>
  <si>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</si>
  <si>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</si>
  <si>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</si>
  <si>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</si>
  <si>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</si>
  <si>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</si>
  <si>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 xml:space="preserve"> - </t>
  </si>
  <si>
    <t>Programos</t>
  </si>
  <si>
    <t>02</t>
  </si>
  <si>
    <t>Finansavimo šaltinio</t>
  </si>
  <si>
    <t>Z</t>
  </si>
  <si>
    <t>Valstybės funkcijos</t>
  </si>
  <si>
    <t>09</t>
  </si>
  <si>
    <t>01</t>
  </si>
  <si>
    <t/>
  </si>
  <si>
    <t>Įstaigos uždirbtos pajamos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</si>
  <si>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</si>
  <si>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</si>
  <si>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</si>
  <si>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</si>
  <si>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</si>
  <si>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</si>
  <si>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</si>
  <si>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</si>
  <si>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</si>
  <si>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</si>
  <si>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</si>
  <si>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</si>
  <si>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</si>
  <si>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</si>
  <si>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</si>
  <si>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</si>
  <si>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</si>
  <si>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</si>
  <si>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</si>
  <si>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</si>
  <si>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</si>
  <si>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</si>
  <si>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</si>
  <si>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</si>
  <si>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</si>
  <si>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</si>
  <si>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</si>
  <si>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</si>
  <si>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</si>
  <si>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</si>
  <si>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</si>
  <si>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</si>
  <si>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</si>
  <si>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</si>
  <si>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</si>
  <si>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</si>
  <si>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</si>
  <si>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</si>
  <si>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</si>
  <si>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</si>
  <si>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</si>
  <si>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</si>
  <si>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</si>
  <si>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</si>
  <si>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</si>
  <si>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</si>
  <si>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</si>
  <si>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</si>
  <si>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</si>
  <si>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</si>
  <si>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</si>
  <si>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</si>
  <si>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</si>
  <si>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</si>
  <si>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</si>
  <si>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</si>
  <si>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</si>
  <si>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</si>
  <si>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</si>
  <si>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</si>
  <si>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</si>
  <si>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</si>
  <si>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</si>
  <si>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</si>
  <si>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</si>
  <si>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</si>
  <si>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</si>
  <si>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</si>
  <si>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</si>
  <si>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</si>
  <si>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</si>
  <si>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</si>
  <si>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</si>
  <si>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</si>
  <si>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</si>
  <si>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</si>
  <si>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</si>
  <si>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</si>
  <si>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</si>
  <si>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</si>
  <si>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</si>
  <si>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</si>
  <si>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</si>
  <si>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</si>
  <si>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</si>
  <si>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</si>
  <si>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</si>
  <si>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</si>
  <si>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</si>
  <si>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</si>
  <si>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</si>
  <si>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</si>
  <si>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</si>
  <si>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</si>
  <si>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</si>
  <si>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</si>
  <si>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</si>
  <si>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</si>
  <si>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</si>
  <si>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</si>
  <si>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</si>
  <si>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</si>
  <si>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</si>
  <si>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</si>
  <si>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</si>
  <si>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</si>
  <si>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</si>
  <si>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</si>
  <si>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</si>
  <si>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</si>
  <si>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</si>
  <si>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</si>
  <si>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</si>
  <si>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</si>
  <si>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</si>
  <si>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</si>
  <si>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</si>
  <si>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</si>
  <si>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</si>
  <si>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</si>
  <si>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</si>
  <si>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</si>
  <si>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</si>
  <si>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</si>
  <si>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</si>
  <si>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</si>
  <si>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</si>
  <si>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</si>
  <si>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</si>
  <si>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</si>
  <si>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</si>
  <si>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</si>
  <si>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</si>
  <si>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</si>
  <si>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</si>
  <si>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</si>
  <si>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</si>
  <si>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</si>
  <si>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</si>
  <si>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</si>
  <si>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</si>
  <si>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</si>
  <si>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</si>
  <si>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</si>
  <si>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</si>
  <si>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</si>
  <si>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</si>
  <si>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</si>
  <si>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</si>
  <si>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</si>
  <si>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</si>
  <si>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</si>
  <si>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</si>
  <si>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</si>
  <si>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</si>
  <si>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</si>
  <si>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</si>
  <si>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Janina Sodaitienė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</si>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</sst>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1">
      <selection activeCell="K347" sqref="K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28</v>
      </c>
      <c r="C26" s="57"/>
      <c r="D26" s="57"/>
      <c r="E26" s="57"/>
      <c r="F26" s="58"/>
      <c r="G26" s="59" t="s">
        <v>29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178750</v>
      </c>
      <c r="J30" s="94">
        <f>SUM(J31+J41+J64+J85+J93+J109+J132+J148+J157)</f>
        <v>178750</v>
      </c>
      <c r="K30" s="95">
        <f>SUM(K31+K41+K64+K85+K93+K109+K132+K148+K157)</f>
        <v>178750</v>
      </c>
      <c r="L30" s="94">
        <f>SUM(L31+L41+L64+L85+L93+L109+L132+L148+L157)</f>
        <v>178750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178750</v>
      </c>
      <c r="J41" s="118">
        <f t="shared" si="2"/>
        <v>178750</v>
      </c>
      <c r="K41" s="117">
        <f t="shared" si="2"/>
        <v>178750</v>
      </c>
      <c r="L41" s="117">
        <f t="shared" si="2"/>
        <v>178750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178750</v>
      </c>
      <c r="J42" s="110">
        <f t="shared" si="2"/>
        <v>178750</v>
      </c>
      <c r="K42" s="109">
        <f t="shared" si="2"/>
        <v>178750</v>
      </c>
      <c r="L42" s="110">
        <f t="shared" si="2"/>
        <v>178750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178750</v>
      </c>
      <c r="J43" s="110">
        <f t="shared" si="2"/>
        <v>178750</v>
      </c>
      <c r="K43" s="119">
        <f t="shared" si="2"/>
        <v>178750</v>
      </c>
      <c r="L43" s="119">
        <f t="shared" si="2"/>
        <v>178750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178750</v>
      </c>
      <c r="J44" s="127">
        <f>SUM(J45:J63)-J54</f>
        <v>178750</v>
      </c>
      <c r="K44" s="127">
        <f>SUM(K45:K63)-K54</f>
        <v>178750</v>
      </c>
      <c r="L44" s="128">
        <f>SUM(L45:L63)-L54</f>
        <v>178750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149300</v>
      </c>
      <c r="J45" s="113">
        <v>149300</v>
      </c>
      <c r="K45" s="113">
        <v>149300</v>
      </c>
      <c r="L45" s="113">
        <v>149300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29450</v>
      </c>
      <c r="J52" s="113">
        <v>29450</v>
      </c>
      <c r="K52" s="113">
        <v>29450</v>
      </c>
      <c r="L52" s="113">
        <v>29450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7250</v>
      </c>
      <c r="J174" s="203">
        <f>SUM(J175+J226+J286)</f>
        <v>7250</v>
      </c>
      <c r="K174" s="95">
        <f>SUM(K175+K226+K286)</f>
        <v>7250</v>
      </c>
      <c r="L174" s="94">
        <f>SUM(L175+L226+L286)</f>
        <v>7250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7250</v>
      </c>
      <c r="J175" s="147">
        <f>SUM(J176+J197+J205+J216+J220)</f>
        <v>7250</v>
      </c>
      <c r="K175" s="147">
        <f>SUM(K176+K197+K205+K216+K220)</f>
        <v>7250</v>
      </c>
      <c r="L175" s="147">
        <f>SUM(L176+L197+L205+L216+L220)</f>
        <v>7250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7250</v>
      </c>
      <c r="J176" s="150">
        <f>SUM(J177+J180+J185+J189+J194)</f>
        <v>7250</v>
      </c>
      <c r="K176" s="110">
        <f>SUM(K177+K180+K185+K189+K194)</f>
        <v>7250</v>
      </c>
      <c r="L176" s="109">
        <f>SUM(L177+L180+L185+L189+L194)</f>
        <v>7250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7250</v>
      </c>
      <c r="J180" s="148">
        <f>J181</f>
        <v>7250</v>
      </c>
      <c r="K180" s="149">
        <f>K181</f>
        <v>7250</v>
      </c>
      <c r="L180" s="147">
        <f>L181</f>
        <v>7250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7250</v>
      </c>
      <c r="J181" s="150">
        <f>SUM(J182:J184)</f>
        <v>7250</v>
      </c>
      <c r="K181" s="110">
        <f>SUM(K182:K184)</f>
        <v>7250</v>
      </c>
      <c r="L181" s="109">
        <f>SUM(L182:L184)</f>
        <v>7250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7250</v>
      </c>
      <c r="J184" s="112">
        <v>7250</v>
      </c>
      <c r="K184" s="112">
        <v>7250</v>
      </c>
      <c r="L184" s="177">
        <v>7250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186000</v>
      </c>
      <c r="J344" s="225">
        <f>SUM(J30+J174)</f>
        <v>186000</v>
      </c>
      <c r="K344" s="225">
        <f>SUM(K30+K174)</f>
        <v>186000</v>
      </c>
      <c r="L344" s="226">
        <f>SUM(L30+L174)</f>
        <v>186000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28</v>
      </c>
      <c r="H350" s="3"/>
      <c r="I350" s="239"/>
      <c r="J350" s="3"/>
      <c r="K350" s="232" t="s">
        <v>187</v>
      </c>
      <c r="L350" s="241"/>
    </row>
    <row r="351" spans="1:12" ht="18.75" customHeight="1">
      <c r="A351" s="242"/>
      <c r="B351" s="27"/>
      <c r="C351" s="27"/>
      <c r="D351" s="159" t="s">
        <v>188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Janina Sodaitienė</cp:lastModifiedBy>
  <cp:lastPrinted>2012-12-03T13:33:46Z</cp:lastPrinted>
  <dcterms:created xsi:type="dcterms:W3CDTF">2004-04-07T10:43:01Z</dcterms:created>
  <dcterms:modified xsi:type="dcterms:W3CDTF">2014-04-16T07:34:51Z</dcterms:modified>
  <cp:category/>
  <cp:version/>
  <cp:contentType/>
  <cp:contentStatus/>
</cp:coreProperties>
</file>